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Membership Budget" sheetId="1" r:id="rId1"/>
    <sheet name="July 2016" sheetId="2" r:id="rId2"/>
    <sheet name="ESRI_MAPINFO_SHEET" sheetId="3" state="veryHidden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<sst xmlns="http://schemas.openxmlformats.org/spreadsheetml/2006/main" count="32" uniqueCount="32">
  <si>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Cost Share Funds from Member Libraries</t>
  </si>
  <si>
    <t>Total</t>
  </si>
  <si>
    <t xml:space="preserve">Holds = $4,000/month * 12 months = </t>
  </si>
  <si>
    <t>MARC records</t>
  </si>
  <si>
    <t>Total for Monthly Purchasing</t>
  </si>
  <si>
    <t xml:space="preserve">AUDIO  </t>
  </si>
  <si>
    <t xml:space="preserve">E-BOOKS   </t>
  </si>
  <si>
    <t>Audio 40% of Total</t>
  </si>
  <si>
    <t>E-Books 60% of Total</t>
  </si>
  <si>
    <t>Total Purchasing per month</t>
  </si>
  <si>
    <t>Total Purchasing/ month</t>
  </si>
  <si>
    <t>Fiction (60%)</t>
  </si>
  <si>
    <t>Fiction (50%)</t>
  </si>
  <si>
    <t>All Nonfiction (17.5%)</t>
  </si>
  <si>
    <t>All Nonfiction (25%)</t>
  </si>
  <si>
    <t>YA Fiction (12.5%)</t>
  </si>
  <si>
    <t>YA  Fiction (20%)</t>
  </si>
  <si>
    <t>Juv Fiction (10%)</t>
  </si>
  <si>
    <t>Juv Fiction (5%)</t>
  </si>
  <si>
    <t>Lewis &amp; Clark Donation</t>
  </si>
  <si>
    <t>Tamarack Foundation Donation</t>
  </si>
  <si>
    <t xml:space="preserve">FY17 Content Budget </t>
  </si>
  <si>
    <t>MSU Great Falls Donation</t>
  </si>
  <si>
    <t>North Lake County Library District Donation</t>
  </si>
  <si>
    <t>Broad Valleys Federation Donation</t>
  </si>
  <si>
    <t>South Central Federation Donation</t>
  </si>
  <si>
    <t>Pathfinder Federation Donation</t>
  </si>
  <si>
    <t>Golden Plains Federation</t>
  </si>
  <si>
    <t>Invoice Date</t>
  </si>
  <si>
    <t xml:space="preserve"> Amount </t>
  </si>
  <si>
    <t>Credit</t>
  </si>
  <si>
    <t>Notes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</si>
</sst>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4" fontId="1" fillId="0" borderId="0" xfId="44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44" fontId="1" fillId="33" borderId="10" xfId="44" applyFont="1" applyFill="1" applyBorder="1" applyAlignment="1">
      <alignment horizontal="left"/>
    </xf>
    <xf numFmtId="44" fontId="1" fillId="0" borderId="0" xfId="44" applyFont="1" applyBorder="1" applyAlignment="1">
      <alignment horizontal="left"/>
    </xf>
    <xf numFmtId="0" fontId="0" fillId="0" borderId="0" xfId="0" applyAlignment="1">
      <alignment horizontal="right"/>
    </xf>
    <xf numFmtId="44" fontId="1" fillId="0" borderId="0" xfId="44" applyFont="1" applyAlignment="1">
      <alignment horizontal="left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44" fontId="1" fillId="0" borderId="13" xfId="44" applyFont="1" applyBorder="1" applyAlignment="1">
      <alignment/>
    </xf>
    <xf numFmtId="44" fontId="1" fillId="0" borderId="0" xfId="44" applyFont="1" applyAlignment="1">
      <alignment/>
    </xf>
    <xf numFmtId="44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3" fontId="3" fillId="0" borderId="0" xfId="0" applyNumberFormat="1" applyFont="1" applyAlignment="1">
      <alignment vertical="center"/>
    </xf>
    <xf numFmtId="0" fontId="0" fillId="34" borderId="13" xfId="0" applyFill="1" applyBorder="1" applyAlignment="1">
      <alignment/>
    </xf>
    <xf numFmtId="44" fontId="1" fillId="34" borderId="13" xfId="44" applyFont="1" applyFill="1" applyBorder="1" applyAlignment="1">
      <alignment/>
    </xf>
    <xf numFmtId="44" fontId="0" fillId="34" borderId="13" xfId="0" applyNumberFormat="1" applyFill="1" applyBorder="1" applyAlignment="1">
      <alignment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44" fontId="1" fillId="0" borderId="0" xfId="44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35.8515625" style="0" bestFit="1" customWidth="1"/>
    <col min="2" max="2" width="13.28125" style="0" bestFit="1" customWidth="1"/>
    <col min="3" max="3" width="3.28125" style="0" customWidth="1"/>
    <col min="4" max="4" width="21.57421875" style="0" bestFit="1" customWidth="1"/>
    <col min="5" max="5" width="11.57421875" style="0" bestFit="1" customWidth="1"/>
    <col min="6" max="6" width="12.28125" style="0" bestFit="1" customWidth="1"/>
  </cols>
  <sheetData>
    <row r="1" spans="1:5" ht="12.75">
      <c r="A1" s="33" t="s">
        <v>21</v>
      </c>
      <c r="B1" s="34"/>
      <c r="C1" s="34"/>
      <c r="D1" s="34"/>
      <c r="E1" s="34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6" ht="15">
      <c r="A4" s="3" t="s">
        <v>0</v>
      </c>
      <c r="B4" s="3"/>
      <c r="C4" s="2"/>
      <c r="D4" s="4">
        <v>164095.58</v>
      </c>
      <c r="E4" s="2"/>
      <c r="F4" s="30"/>
    </row>
    <row r="5" spans="1:5" ht="15">
      <c r="A5" s="3"/>
      <c r="B5" s="3"/>
      <c r="C5" s="2"/>
      <c r="D5" s="4"/>
      <c r="E5" s="2"/>
    </row>
    <row r="6" spans="1:5" ht="15">
      <c r="A6" s="3"/>
      <c r="B6" s="3" t="s">
        <v>25</v>
      </c>
      <c r="C6" s="2"/>
      <c r="D6" s="4">
        <v>718.09</v>
      </c>
      <c r="E6" s="2"/>
    </row>
    <row r="7" spans="1:5" ht="15">
      <c r="A7" s="3"/>
      <c r="B7" s="3" t="s">
        <v>19</v>
      </c>
      <c r="C7" s="2"/>
      <c r="D7" s="4">
        <v>10760</v>
      </c>
      <c r="E7" s="2"/>
    </row>
    <row r="8" spans="1:5" ht="15">
      <c r="A8" s="3"/>
      <c r="B8" s="3" t="s">
        <v>20</v>
      </c>
      <c r="C8" s="2"/>
      <c r="D8" s="4">
        <v>3094.46</v>
      </c>
      <c r="E8" s="2"/>
    </row>
    <row r="9" spans="1:5" ht="15">
      <c r="A9" s="3"/>
      <c r="B9" s="3" t="s">
        <v>22</v>
      </c>
      <c r="C9" s="2"/>
      <c r="D9" s="4">
        <v>2500</v>
      </c>
      <c r="E9" s="2"/>
    </row>
    <row r="10" spans="1:5" ht="15">
      <c r="A10" s="3"/>
      <c r="B10" s="3" t="s">
        <v>23</v>
      </c>
      <c r="C10" s="2"/>
      <c r="D10" s="31">
        <v>3000</v>
      </c>
      <c r="E10" s="2"/>
    </row>
    <row r="11" spans="1:5" ht="15">
      <c r="A11" s="3"/>
      <c r="B11" s="3" t="s">
        <v>24</v>
      </c>
      <c r="C11" s="2"/>
      <c r="D11" s="4">
        <v>395.01</v>
      </c>
      <c r="E11" s="2"/>
    </row>
    <row r="12" spans="1:5" ht="15">
      <c r="A12" s="3"/>
      <c r="B12" s="3" t="s">
        <v>26</v>
      </c>
      <c r="C12" s="2"/>
      <c r="D12" s="4">
        <v>319.5</v>
      </c>
      <c r="E12" s="2"/>
    </row>
    <row r="13" spans="1:8" ht="15">
      <c r="A13" s="3"/>
      <c r="B13" s="3" t="s">
        <v>27</v>
      </c>
      <c r="C13" s="2"/>
      <c r="D13" s="4">
        <v>886.36</v>
      </c>
      <c r="E13" s="2"/>
      <c r="H13" s="22"/>
    </row>
    <row r="14" spans="1:5" ht="15">
      <c r="A14" s="5"/>
      <c r="B14" s="5"/>
      <c r="C14" s="2"/>
      <c r="D14" s="4"/>
      <c r="E14" s="2"/>
    </row>
    <row r="15" spans="1:5" ht="15">
      <c r="A15" s="6" t="s">
        <v>1</v>
      </c>
      <c r="B15" s="7"/>
      <c r="C15" s="1"/>
      <c r="D15" s="8">
        <f>SUM(D4:D14)</f>
        <v>185768.99999999997</v>
      </c>
      <c r="E15" s="21"/>
    </row>
    <row r="16" spans="1:5" ht="15">
      <c r="A16" s="3"/>
      <c r="B16" s="3"/>
      <c r="C16" s="2"/>
      <c r="D16" s="9"/>
      <c r="E16" s="2"/>
    </row>
    <row r="17" spans="1:5" ht="15">
      <c r="A17" s="3" t="s">
        <v>2</v>
      </c>
      <c r="B17" s="3"/>
      <c r="C17" s="2"/>
      <c r="D17" s="9">
        <f>4000*12</f>
        <v>48000</v>
      </c>
      <c r="E17" s="2"/>
    </row>
    <row r="18" spans="2:4" ht="15">
      <c r="B18" s="10" t="s">
        <v>3</v>
      </c>
      <c r="D18" s="11">
        <f>0.04*D15</f>
        <v>7430.759999999999</v>
      </c>
    </row>
    <row r="19" ht="15">
      <c r="D19" s="11"/>
    </row>
    <row r="20" spans="1:5" ht="15">
      <c r="A20" s="12" t="s">
        <v>4</v>
      </c>
      <c r="B20" s="13"/>
      <c r="C20" s="13"/>
      <c r="D20" s="8">
        <f>D15-(D17+D18)</f>
        <v>130338.23999999996</v>
      </c>
      <c r="E20" s="20"/>
    </row>
    <row r="21" ht="15">
      <c r="D21" s="11"/>
    </row>
    <row r="22" spans="1:5" ht="12.75">
      <c r="A22" s="14" t="s">
        <v>5</v>
      </c>
      <c r="B22" s="14"/>
      <c r="C22" s="15"/>
      <c r="D22" s="14" t="s">
        <v>6</v>
      </c>
      <c r="E22" s="14"/>
    </row>
    <row r="23" spans="1:5" ht="15">
      <c r="A23" s="16" t="s">
        <v>7</v>
      </c>
      <c r="B23" s="17">
        <f>0.4*D20</f>
        <v>52135.29599999999</v>
      </c>
      <c r="C23" s="18"/>
      <c r="D23" s="16" t="s">
        <v>8</v>
      </c>
      <c r="E23" s="17">
        <f>0.6*D20</f>
        <v>78202.94399999997</v>
      </c>
    </row>
    <row r="24" spans="1:5" ht="15">
      <c r="A24" s="23" t="s">
        <v>9</v>
      </c>
      <c r="B24" s="24">
        <f>B23/12</f>
        <v>4344.607999999999</v>
      </c>
      <c r="C24" s="18"/>
      <c r="D24" s="23" t="s">
        <v>10</v>
      </c>
      <c r="E24" s="25">
        <f>E23/12</f>
        <v>6516.9119999999975</v>
      </c>
    </row>
    <row r="25" spans="1:5" ht="15">
      <c r="A25" s="26"/>
      <c r="B25" s="27"/>
      <c r="C25" s="18"/>
      <c r="D25" s="26"/>
      <c r="E25" s="29"/>
    </row>
    <row r="26" spans="1:5" ht="15">
      <c r="A26" s="16" t="s">
        <v>11</v>
      </c>
      <c r="B26" s="17">
        <f>0.6*B24</f>
        <v>2606.7647999999995</v>
      </c>
      <c r="C26" s="18"/>
      <c r="D26" s="16" t="s">
        <v>12</v>
      </c>
      <c r="E26" s="17">
        <f>0.5*E24</f>
        <v>3258.4559999999988</v>
      </c>
    </row>
    <row r="27" spans="1:5" ht="15">
      <c r="A27" s="16" t="s">
        <v>13</v>
      </c>
      <c r="B27" s="17">
        <f>0.175*B24</f>
        <v>760.3063999999998</v>
      </c>
      <c r="C27" s="18"/>
      <c r="D27" s="16" t="s">
        <v>14</v>
      </c>
      <c r="E27" s="17">
        <f>0.25*E24</f>
        <v>1629.2279999999994</v>
      </c>
    </row>
    <row r="28" spans="1:5" ht="15">
      <c r="A28" s="16" t="s">
        <v>15</v>
      </c>
      <c r="B28" s="17">
        <f>0.125*B24</f>
        <v>543.0759999999999</v>
      </c>
      <c r="C28" s="18"/>
      <c r="D28" s="16" t="s">
        <v>16</v>
      </c>
      <c r="E28" s="17">
        <f>0.2*E24</f>
        <v>1303.3823999999995</v>
      </c>
    </row>
    <row r="29" spans="1:5" ht="15">
      <c r="A29" s="16" t="s">
        <v>17</v>
      </c>
      <c r="B29" s="17">
        <f>0.1*B24</f>
        <v>434.46079999999995</v>
      </c>
      <c r="C29" s="18"/>
      <c r="D29" s="16" t="s">
        <v>18</v>
      </c>
      <c r="E29" s="17">
        <f>0.05*E24</f>
        <v>325.8455999999999</v>
      </c>
    </row>
    <row r="30" spans="1:5" ht="15">
      <c r="A30" s="16"/>
      <c r="B30" s="17">
        <f>SUM(B26:B29)</f>
        <v>4344.607999999999</v>
      </c>
      <c r="C30" s="28"/>
      <c r="D30" s="16"/>
      <c r="E30" s="19">
        <f>SUM(E26:E29)</f>
        <v>6516.9119999999975</v>
      </c>
    </row>
    <row r="33" ht="12.75">
      <c r="D33" s="30">
        <f>B30+E30</f>
        <v>10861.519999999997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4.00390625" style="0" customWidth="1"/>
  </cols>
  <sheetData>
    <row r="1" spans="1:4" ht="12.75">
      <c r="A1" t="s">
        <v>28</v>
      </c>
      <c r="B1" t="s">
        <v>29</v>
      </c>
      <c r="C1" t="s">
        <v>30</v>
      </c>
      <c r="D1" t="s">
        <v>31</v>
      </c>
    </row>
    <row r="2" spans="1:2" ht="12.75">
      <c r="A2" s="32">
        <v>42552</v>
      </c>
      <c r="B2">
        <v>18.5</v>
      </c>
    </row>
    <row r="3" spans="1:2" ht="12.75">
      <c r="A3" s="32">
        <v>42556</v>
      </c>
      <c r="B3">
        <v>79.97</v>
      </c>
    </row>
    <row r="4" spans="1:2" ht="12.75">
      <c r="A4" s="32">
        <v>42556</v>
      </c>
      <c r="B4">
        <v>3909.86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GFPL</dc:creator>
  <cp:keywords/>
  <dc:description/>
  <cp:lastModifiedBy>Orban, Cara</cp:lastModifiedBy>
  <cp:lastPrinted>2015-04-07T16:19:13Z</cp:lastPrinted>
  <dcterms:created xsi:type="dcterms:W3CDTF">2014-03-03T22:45:45Z</dcterms:created>
  <dcterms:modified xsi:type="dcterms:W3CDTF">2017-07-18T15:00:30Z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25c1e2d82adc41e9b269ee5e5af907f8</vt:lpwstr>
  </property>
</Properties>
</file>